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D15"/>
  <c r="E14"/>
  <c r="D14"/>
  <c r="E13"/>
  <c r="D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<sst xmlns="http://schemas.openxmlformats.org/spreadsheetml/2006/main" count="48" uniqueCount="44">
  <si>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</si>
  <si>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</si>
  <si>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</si>
  <si>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</si>
  <si>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</si>
  <si>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</si>
  <si>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</si>
  <si>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</si>
  <si>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</si>
  <si>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</si>
  <si>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</si>
  <si>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</si>
  <si>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</si>
  <si>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</si>
  <si>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</si>
  <si>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</si>
  <si>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</si>
  <si>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</si>
  <si>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</si>
  <si>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</si>
  <si>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</si>
  <si>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</si>
  <si>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</si>
  <si>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</si>
  <si>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</si>
  <si>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</si>
  <si>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</si>
  <si>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</si>
  <si>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</si>
  <si>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13.3-150</t>
  </si>
  <si>
    <t>горячее</t>
  </si>
  <si>
    <t>1.1-100</t>
  </si>
  <si>
    <t>фрукты</t>
  </si>
  <si>
    <t>17.1-30</t>
  </si>
  <si>
    <t>7.2-200</t>
  </si>
  <si>
    <t xml:space="preserve">Каша овсяная из хлопьев овсяных </t>
  </si>
  <si>
    <t>5.3-200</t>
  </si>
  <si>
    <t>16.5-60</t>
  </si>
  <si>
    <t>Слойка с начинкой фруктовой</t>
  </si>
  <si>
    <t>3.2-60</t>
  </si>
  <si>
    <t>10.7-200</t>
  </si>
  <si>
    <t>12.15-100</t>
  </si>
  <si>
    <t>100 (50/50)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</si>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</sst>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6.9749999999999996</v>
          </cell>
          <cell r="C201">
            <v>8.85</v>
          </cell>
          <cell r="E201">
            <v>0</v>
          </cell>
          <cell r="G201">
            <v>107.47499999999999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45007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/>
      <c r="C4" s="31" t="s">
        <v>33</v>
      </c>
      <c r="D4" s="17" t="str">
        <f>'[1]ГАСТРОНОМИЯ, ВЫПЕЧКА'!$E$180</f>
        <v>Сыр порционный</v>
      </c>
      <c r="E4" s="32">
        <f>'[1]ГАСТРОНОМИЯ, ВЫПЕЧКА'!$E$183</f>
        <v>30</v>
      </c>
      <c r="F4" s="22"/>
      <c r="G4" s="33">
        <f>'[1]ГАСТРОНОМИЯ, ВЫПЕЧКА'!$G$201</f>
        <v>107.47499999999999</v>
      </c>
      <c r="H4" s="33">
        <f>'[1]ГАСТРОНОМИЯ, ВЫПЕЧКА'!$A$201</f>
        <v>6.9749999999999996</v>
      </c>
      <c r="I4" s="33">
        <f>'[1]ГАСТРОНОМИЯ, ВЫПЕЧКА'!$C$201</f>
        <v>8.85</v>
      </c>
      <c r="J4" s="33">
        <f>'[1]ГАСТРОНОМИЯ, ВЫПЕЧКА'!$E$201</f>
        <v>0</v>
      </c>
    </row>
    <row r="5" spans="1:10">
      <c r="A5" s="2" t="s">
        <v>10</v>
      </c>
      <c r="B5" s="1" t="s">
        <v>30</v>
      </c>
      <c r="C5" s="31" t="s">
        <v>34</v>
      </c>
      <c r="D5" s="38" t="s">
        <v>35</v>
      </c>
      <c r="E5" s="32">
        <f>'[1]ЯЙЦО, ТВОРОГ, КАШИ'!$E$226</f>
        <v>200</v>
      </c>
      <c r="F5" s="23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24</v>
      </c>
      <c r="C6" s="31" t="s">
        <v>36</v>
      </c>
      <c r="D6" s="38" t="str">
        <f>[1]НАПИТКИ!$P$89</f>
        <v>Какао с молоком</v>
      </c>
      <c r="E6" s="32">
        <f>[1]НАПИТКИ!$P$92</f>
        <v>200</v>
      </c>
      <c r="F6" s="23"/>
      <c r="G6" s="39">
        <f>[1]НАПИТКИ!$R$110</f>
        <v>118.3</v>
      </c>
      <c r="H6" s="39">
        <f>[1]НАПИТКИ!$L$110</f>
        <v>2.5</v>
      </c>
      <c r="I6" s="39">
        <f>[1]НАПИТКИ!$N$110</f>
        <v>0.4</v>
      </c>
      <c r="J6" s="39">
        <f>[1]НАПИТКИ!$P$110</f>
        <v>26</v>
      </c>
    </row>
    <row r="7" spans="1:10">
      <c r="A7" s="3"/>
      <c r="B7" s="1" t="s">
        <v>32</v>
      </c>
      <c r="C7" s="31" t="s">
        <v>31</v>
      </c>
      <c r="D7" s="17" t="str">
        <f>'[1]ФРУКТЫ, ОВОЩИ'!$E$11</f>
        <v>Фрукты свежие (яблоки)</v>
      </c>
      <c r="E7" s="32">
        <f>'[1]ФРУКТЫ, ОВОЩИ'!$E$14</f>
        <v>100</v>
      </c>
      <c r="F7" s="23"/>
      <c r="G7" s="33">
        <f>'[1]ФРУКТЫ, ОВОЩИ'!$G$27</f>
        <v>45</v>
      </c>
      <c r="H7" s="33">
        <f>'[1]ФРУКТЫ, ОВОЩИ'!$A$27</f>
        <v>0.4</v>
      </c>
      <c r="I7" s="33">
        <f>'[1]ФРУКТЫ, ОВОЩИ'!$C$27</f>
        <v>0.4</v>
      </c>
      <c r="J7" s="33">
        <f>'[1]ФРУКТЫ, ОВОЩИ'!$E$27</f>
        <v>10.4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 t="s">
        <v>37</v>
      </c>
      <c r="D10" s="38" t="s">
        <v>38</v>
      </c>
      <c r="E10" s="32">
        <v>60</v>
      </c>
      <c r="F10" s="23"/>
      <c r="G10" s="33">
        <f>'[1]ГАСТРОНОМИЯ, ВЫПЕЧКА'!$G$372</f>
        <v>217</v>
      </c>
      <c r="H10" s="33">
        <f>'[1]ГАСТРОНОМИЯ, ВЫПЕЧКА'!$A$372</f>
        <v>3.5</v>
      </c>
      <c r="I10" s="33">
        <f>'[1]ГАСТРОНОМИЯ, ВЫПЕЧКА'!$C$372</f>
        <v>9.8000000000000007</v>
      </c>
      <c r="J10" s="33">
        <f>'[1]ГАСТРОНОМИЯ, ВЫПЕЧКА'!$E$372</f>
        <v>28.7</v>
      </c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801.47500000000002</v>
      </c>
      <c r="H12" s="20">
        <f>SUM(H4:H11)</f>
        <v>23.574999999999999</v>
      </c>
      <c r="I12" s="20">
        <f>SUM(I4:I11)</f>
        <v>25.950000000000003</v>
      </c>
      <c r="J12" s="21">
        <f>SUM(J4:J11)</f>
        <v>118.50000000000001</v>
      </c>
    </row>
    <row r="13" spans="1:10">
      <c r="A13" s="3" t="s">
        <v>11</v>
      </c>
      <c r="B13" s="6" t="s">
        <v>12</v>
      </c>
      <c r="C13" s="31" t="s">
        <v>39</v>
      </c>
      <c r="D13" s="40" t="str">
        <f>'[1]ФРУКТЫ, ОВОЩИ'!$E$177</f>
        <v>Салат из квашеной капусты с луком</v>
      </c>
      <c r="E13" s="32">
        <f>'[1]ФРУКТЫ, ОВОЩИ'!$E$138</f>
        <v>60</v>
      </c>
      <c r="F13" s="25"/>
      <c r="G13" s="33">
        <f>'[1]ФРУКТЫ, ОВОЩИ'!$G$198</f>
        <v>66.900000000000006</v>
      </c>
      <c r="H13" s="33">
        <f>'[1]ФРУКТЫ, ОВОЩИ'!$A$198</f>
        <v>0.9</v>
      </c>
      <c r="I13" s="33">
        <f>'[1]ФРУКТЫ, ОВОЩИ'!$C$198</f>
        <v>5.4</v>
      </c>
      <c r="J13" s="33">
        <f>'[1]ФРУКТЫ, ОВОЩИ'!$E$198</f>
        <v>2</v>
      </c>
    </row>
    <row r="14" spans="1:10">
      <c r="A14" s="3"/>
      <c r="B14" s="1" t="s">
        <v>13</v>
      </c>
      <c r="C14" s="31" t="s">
        <v>40</v>
      </c>
      <c r="D14" s="38" t="str">
        <f>[1]СУПЫ!$E$262</f>
        <v>Суп картофельный с бобовыми (горох)</v>
      </c>
      <c r="E14" s="32">
        <f>[1]СУПЫ!$E$265</f>
        <v>200</v>
      </c>
      <c r="F14" s="26"/>
      <c r="G14" s="44">
        <f>[1]СУПЫ!$G$283</f>
        <v>98.9</v>
      </c>
      <c r="H14" s="44">
        <f>[1]СУПЫ!$A$283</f>
        <v>4.5999999999999996</v>
      </c>
      <c r="I14" s="44">
        <f>[1]СУПЫ!$C$283</f>
        <v>3.3</v>
      </c>
      <c r="J14" s="44">
        <f>[1]СУПЫ!$E$283</f>
        <v>12.6</v>
      </c>
    </row>
    <row r="15" spans="1:10">
      <c r="A15" s="3"/>
      <c r="B15" s="1" t="s">
        <v>14</v>
      </c>
      <c r="C15" s="41" t="s">
        <v>41</v>
      </c>
      <c r="D15" s="42" t="str">
        <f>'[1]МЯСО, РЫБА'!$E$585</f>
        <v>Рыба, тушенная в томате с овощами</v>
      </c>
      <c r="E15" s="43" t="s">
        <v>42</v>
      </c>
      <c r="F15" s="26"/>
      <c r="G15" s="44">
        <f>'[1]МЯСО, РЫБА'!$G$604</f>
        <v>99.7</v>
      </c>
      <c r="H15" s="44">
        <f>'[1]МЯСО, РЫБА'!$A$604</f>
        <v>8.1999999999999993</v>
      </c>
      <c r="I15" s="44">
        <f>'[1]МЯСО, РЫБА'!$C$604</f>
        <v>5.7</v>
      </c>
      <c r="J15" s="44">
        <f>'[1]МЯСО, РЫБА'!$E$604</f>
        <v>3.8</v>
      </c>
    </row>
    <row r="16" spans="1:10">
      <c r="A16" s="3"/>
      <c r="B16" s="1" t="s">
        <v>28</v>
      </c>
      <c r="C16" s="31" t="s">
        <v>29</v>
      </c>
      <c r="D16" s="17" t="str">
        <f>[1]ГАРНИРЫ!$E$96</f>
        <v>Картофельное пюре</v>
      </c>
      <c r="E16" s="32">
        <f>[1]ГАРНИРЫ!$E$99</f>
        <v>150</v>
      </c>
      <c r="F16" s="26"/>
      <c r="G16" s="33">
        <f>[1]ГАРНИРЫ!$G$117</f>
        <v>137.19999999999999</v>
      </c>
      <c r="H16" s="33">
        <f>[1]ГАРНИРЫ!$A$117</f>
        <v>2</v>
      </c>
      <c r="I16" s="33">
        <f>[1]ГАРНИРЫ!$C$117</f>
        <v>5</v>
      </c>
      <c r="J16" s="33">
        <f>[1]ГАРНИРЫ!$E$117</f>
        <v>21</v>
      </c>
    </row>
    <row r="17" spans="1:13">
      <c r="A17" s="3"/>
      <c r="B17" s="1" t="s">
        <v>24</v>
      </c>
      <c r="C17" s="31" t="s">
        <v>43</v>
      </c>
      <c r="D17" s="17" t="str">
        <f>[1]НАПИТКИ!$P$308</f>
        <v>Компот из смеси сухофруктов</v>
      </c>
      <c r="E17" s="32">
        <f>[1]НАПИТКИ!$P$311</f>
        <v>200</v>
      </c>
      <c r="F17" s="26"/>
      <c r="G17" s="33">
        <f>[1]НАПИТКИ!$R$331</f>
        <v>111.73333333333333</v>
      </c>
      <c r="H17" s="33">
        <f>[1]НАПИТКИ!$L$331</f>
        <v>0.48000000000000004</v>
      </c>
      <c r="I17" s="33">
        <f>[1]НАПИТКИ!$N$331</f>
        <v>0</v>
      </c>
      <c r="J17" s="33">
        <f>[1]НАПИТКИ!$P$331</f>
        <v>27.333333333333332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685</v>
      </c>
      <c r="F21" s="20">
        <v>78.91</v>
      </c>
      <c r="G21" s="20">
        <f>SUM(G13:G20)</f>
        <v>678.5119047619047</v>
      </c>
      <c r="H21" s="20">
        <f>SUM(H13:H20)</f>
        <v>21.472857142857141</v>
      </c>
      <c r="I21" s="20">
        <f>SUM(I13:I20)</f>
        <v>20.085714285714285</v>
      </c>
      <c r="J21" s="21">
        <f>SUM(J13:J20)</f>
        <v>100.69761904761904</v>
      </c>
    </row>
    <row r="22" spans="1:13">
      <c r="E22" s="28">
        <f>E21+E12</f>
        <v>1235</v>
      </c>
      <c r="F22" s="29"/>
      <c r="G22" s="30">
        <f>G21+G12</f>
        <v>1479.9869047619047</v>
      </c>
      <c r="H22" s="30">
        <f>H21+H12</f>
        <v>45.04785714285714</v>
      </c>
      <c r="I22" s="30">
        <f>I21+I12</f>
        <v>46.035714285714292</v>
      </c>
      <c r="J22" s="30">
        <f>J21+J12</f>
        <v>219.19761904761907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2023-03-14T08:44:23Z</dcterms:modified>
</cp:coreProperties>
</file>