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6"/>
  <c r="G15"/>
  <c r="G14"/>
  <c r="G13"/>
  <c r="J20"/>
  <c r="I20"/>
  <c r="H20"/>
  <c r="J19"/>
  <c r="I19"/>
  <c r="H19"/>
  <c r="J18"/>
  <c r="I18"/>
  <c r="H18"/>
  <c r="J16"/>
  <c r="I16"/>
  <c r="H16"/>
  <c r="J15"/>
  <c r="I15"/>
  <c r="H15"/>
  <c r="J14"/>
  <c r="I14"/>
  <c r="H14"/>
  <c r="J13"/>
  <c r="I13"/>
  <c r="H13"/>
  <c r="E19"/>
  <c r="D19"/>
  <c r="E18"/>
  <c r="D18"/>
  <c r="E16"/>
  <c r="D16"/>
  <c r="E15"/>
  <c r="D15"/>
  <c r="E14"/>
  <c r="D14"/>
  <c r="E13"/>
  <c r="D13"/>
  <c r="G9"/>
  <c r="G8"/>
  <c r="E21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<sst xmlns="http://schemas.openxmlformats.org/spreadsheetml/2006/main" count="48" uniqueCount="43">
  <si>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</si>
  <si>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</si>
  <si>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</si>
  <si>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</si>
  <si>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</si>
  <si>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</si>
  <si>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</si>
  <si>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</si>
  <si>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</si>
  <si>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</si>
  <si>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</si>
  <si>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</si>
  <si>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</si>
  <si>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</si>
  <si>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</si>
  <si>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</si>
  <si>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</si>
  <si>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</si>
  <si>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</si>
  <si>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</si>
  <si>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</si>
  <si>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</si>
  <si>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</si>
  <si>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</si>
  <si>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</si>
  <si>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</si>
  <si>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</si>
  <si>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</si>
  <si>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Йогурт м.д.ж. 2,5% в пром. уп-ке</t>
  </si>
  <si>
    <t>МБОУ ООШ № 19 пос.Крутого</t>
  </si>
  <si>
    <t>8.2-1</t>
  </si>
  <si>
    <t>7.1-200</t>
  </si>
  <si>
    <t>5.1-200</t>
  </si>
  <si>
    <t>1.1-100</t>
  </si>
  <si>
    <t>3.3-60</t>
  </si>
  <si>
    <t>10.5-200</t>
  </si>
  <si>
    <t>12.2-90</t>
  </si>
  <si>
    <t>13.1-150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</si>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</sst>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7.5"/>
      <color theme="1"/>
      <name val="Times New Roman"/>
      <family val="1"/>
      <charset val="1"/>
    </font>
    <font>
      <b/>
      <sz val="7.5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M22" sqref="M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29</v>
      </c>
      <c r="C1" s="37"/>
      <c r="D1" s="38"/>
      <c r="E1" t="s">
        <v>17</v>
      </c>
      <c r="F1" s="11"/>
      <c r="I1" t="s">
        <v>1</v>
      </c>
      <c r="J1" s="10">
        <v>44921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30</v>
      </c>
      <c r="D4" s="20" t="str">
        <f>'[1]ЯЙЦО, ТВОРОГ, КАШИ'!$E$139</f>
        <v>Яйцо отварное</v>
      </c>
      <c r="E4" s="39">
        <f>'[1]ЯЙЦО, ТВОРОГ, КАШИ'!$E$142</f>
        <v>50</v>
      </c>
      <c r="F4" s="26"/>
      <c r="G4" s="41">
        <f>'[1]ЯЙЦО, ТВОРОГ, КАШИ'!$G$160</f>
        <v>75.2</v>
      </c>
      <c r="H4" s="41">
        <f>'[1]ЯЙЦО, ТВОРОГ, КАШИ'!$A$160</f>
        <v>6.1</v>
      </c>
      <c r="I4" s="41">
        <f>'[1]ЯЙЦО, ТВОРОГ, КАШИ'!$C$160</f>
        <v>5.5</v>
      </c>
      <c r="J4" s="41">
        <f>'[1]ЯЙЦО, ТВОРОГ, КАШИ'!$E$160</f>
        <v>0.3</v>
      </c>
    </row>
    <row r="5" spans="1:10">
      <c r="A5" s="2" t="s">
        <v>10</v>
      </c>
      <c r="B5" s="1" t="s">
        <v>27</v>
      </c>
      <c r="C5" s="39" t="s">
        <v>31</v>
      </c>
      <c r="D5" s="20" t="str">
        <f>'[1]ЯЙЦО, ТВОРОГ, КАШИ'!$E$182</f>
        <v>Каша манная молочная жидкая</v>
      </c>
      <c r="E5" s="39">
        <f>'[1]ЯЙЦО, ТВОРОГ, КАШИ'!$E$185</f>
        <v>200</v>
      </c>
      <c r="F5" s="28"/>
      <c r="G5" s="42">
        <f>'[1]ЯЙЦО, ТВОРОГ, КАШИ'!$G$201</f>
        <v>191.7</v>
      </c>
      <c r="H5" s="42">
        <f>'[1]ЯЙЦО, ТВОРОГ, КАШИ'!$A$201</f>
        <v>6.2</v>
      </c>
      <c r="I5" s="42">
        <f>'[1]ЯЙЦО, ТВОРОГ, КАШИ'!$C$201</f>
        <v>4.5</v>
      </c>
      <c r="J5" s="42">
        <f>'[1]ЯЙЦО, ТВОРОГ, КАШИ'!$E$201</f>
        <v>31.6</v>
      </c>
    </row>
    <row r="6" spans="1:10">
      <c r="A6" s="3"/>
      <c r="B6" s="1" t="s">
        <v>15</v>
      </c>
      <c r="C6" s="18" t="s">
        <v>32</v>
      </c>
      <c r="D6" s="40" t="str">
        <f>[1]НАПИТКИ!$P$11</f>
        <v>Чай с сахаром</v>
      </c>
      <c r="E6" s="39">
        <f>[1]НАПИТКИ!$P$14</f>
        <v>200</v>
      </c>
      <c r="F6" s="28"/>
      <c r="G6" s="41">
        <f>[1]НАПИТКИ!$R$29</f>
        <v>45.777777777777779</v>
      </c>
      <c r="H6" s="41">
        <f>[1]НАПИТКИ!$L$29</f>
        <v>0</v>
      </c>
      <c r="I6" s="41">
        <f>[1]НАПИТКИ!$N$29</f>
        <v>0</v>
      </c>
      <c r="J6" s="41">
        <f>[1]НАПИТКИ!$P$29</f>
        <v>11.444444444444445</v>
      </c>
    </row>
    <row r="7" spans="1:10">
      <c r="A7" s="3"/>
      <c r="B7" s="1" t="s">
        <v>25</v>
      </c>
      <c r="C7" s="18" t="s">
        <v>33</v>
      </c>
      <c r="D7" s="20" t="str">
        <f>'[1]ФРУКТЫ, ОВОЩИ'!$P$11</f>
        <v>Фрукты свежие (яблоки)</v>
      </c>
      <c r="E7" s="39">
        <f>'[1]ФРУКТЫ, ОВОЩИ'!$E$14</f>
        <v>100</v>
      </c>
      <c r="F7" s="28"/>
      <c r="G7" s="41">
        <f>'[1]ФРУКТЫ, ОВОЩИ'!$G$27</f>
        <v>45</v>
      </c>
      <c r="H7" s="41">
        <f>'[1]ФРУКТЫ, ОВОЩИ'!$A$27</f>
        <v>0.4</v>
      </c>
      <c r="I7" s="41">
        <f>'[1]ФРУКТЫ, ОВОЩИ'!$C$27</f>
        <v>0.4</v>
      </c>
      <c r="J7" s="41">
        <f>'[1]ФРУКТЫ, ОВОЩИ'!$E$27</f>
        <v>10.4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39">
        <f>'[1]ГАСТРОНОМИЯ, ВЫПЕЧКА'!$E$54</f>
        <v>35</v>
      </c>
      <c r="F8" s="16"/>
      <c r="G8" s="41">
        <f>'[1]ГАСТРОНОМИЯ, ВЫПЕЧКА'!$G$72</f>
        <v>73</v>
      </c>
      <c r="H8" s="41">
        <f>'[1]ГАСТРОНОМИЯ, ВЫПЕЧКА'!$A$72</f>
        <v>0.3</v>
      </c>
      <c r="I8" s="41">
        <f>'[1]ГАСТРОНОМИЯ, ВЫПЕЧКА'!$C$72</f>
        <v>0.04</v>
      </c>
      <c r="J8" s="41">
        <f>'[1]ГАСТРОНОМИЯ, ВЫПЕЧКА'!$E$72</f>
        <v>17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39">
        <f>'[1]ГАСТРОНОМИЯ, ВЫПЕЧКА'!$E$13</f>
        <v>20</v>
      </c>
      <c r="F9" s="16"/>
      <c r="G9" s="41">
        <f>'[1]ГАСТРОНОМИЯ, ВЫПЕЧКА'!$G$31</f>
        <v>35</v>
      </c>
      <c r="H9" s="41">
        <f>'[1]ГАСТРОНОМИЯ, ВЫПЕЧКА'!$A$31</f>
        <v>1</v>
      </c>
      <c r="I9" s="41">
        <f>'[1]ГАСТРОНОМИЯ, ВЫПЕЧКА'!$C$31</f>
        <v>0.7</v>
      </c>
      <c r="J9" s="41">
        <f>'[1]ГАСТРОНОМИЯ, ВЫПЕЧКА'!$E$31</f>
        <v>6.7</v>
      </c>
    </row>
    <row r="10" spans="1:10">
      <c r="A10" s="3"/>
      <c r="B10" s="1"/>
      <c r="C10" s="18"/>
      <c r="D10" s="20" t="s">
        <v>28</v>
      </c>
      <c r="E10" s="39">
        <v>200</v>
      </c>
      <c r="F10" s="28"/>
      <c r="G10" s="41">
        <v>108</v>
      </c>
      <c r="H10" s="41">
        <v>10</v>
      </c>
      <c r="I10" s="41">
        <v>5</v>
      </c>
      <c r="J10" s="41">
        <v>7</v>
      </c>
    </row>
    <row r="11" spans="1:10" ht="15.75" thickBot="1">
      <c r="A11" s="4"/>
      <c r="B11" s="1"/>
      <c r="C11" s="18"/>
      <c r="D11" s="20"/>
      <c r="E11" s="25"/>
      <c r="F11" s="28"/>
      <c r="G11" s="27"/>
      <c r="H11" s="43"/>
      <c r="I11" s="43"/>
      <c r="J11" s="43"/>
    </row>
    <row r="12" spans="1:10" ht="15.75" thickBot="1">
      <c r="A12" s="4"/>
      <c r="B12" s="5"/>
      <c r="C12" s="15"/>
      <c r="D12" s="29" t="s">
        <v>26</v>
      </c>
      <c r="E12" s="22">
        <v>550</v>
      </c>
      <c r="F12" s="21">
        <v>75.260000000000005</v>
      </c>
      <c r="G12" s="23">
        <f>SUM(G4:G11)</f>
        <v>573.67777777777769</v>
      </c>
      <c r="H12" s="23">
        <v>14</v>
      </c>
      <c r="I12" s="23">
        <v>11.1</v>
      </c>
      <c r="J12" s="24">
        <v>77.400000000000006</v>
      </c>
    </row>
    <row r="13" spans="1:10">
      <c r="A13" s="3" t="s">
        <v>11</v>
      </c>
      <c r="B13" s="6" t="s">
        <v>12</v>
      </c>
      <c r="C13" s="18" t="s">
        <v>34</v>
      </c>
      <c r="D13" s="44" t="str">
        <f>'[1]ФРУКТЫ, ОВОЩИ'!$E$219</f>
        <v>Салат из свежих огурцов</v>
      </c>
      <c r="E13" s="39">
        <f>'[1]ФРУКТЫ, ОВОЩИ'!$E$222</f>
        <v>60</v>
      </c>
      <c r="F13" s="30"/>
      <c r="G13" s="41">
        <f>'[1]ФРУКТЫ, ОВОЩИ'!$G$240</f>
        <v>56.3</v>
      </c>
      <c r="H13" s="41">
        <f>'[1]ФРУКТЫ, ОВОЩИ'!$A$240</f>
        <v>0.5</v>
      </c>
      <c r="I13" s="41">
        <f>'[1]ФРУКТЫ, ОВОЩИ'!$C$240</f>
        <v>5.4</v>
      </c>
      <c r="J13" s="41">
        <f>'[1]ФРУКТЫ, ОВОЩИ'!$E$240</f>
        <v>1.4</v>
      </c>
    </row>
    <row r="14" spans="1:10">
      <c r="A14" s="3"/>
      <c r="B14" s="1" t="s">
        <v>13</v>
      </c>
      <c r="C14" s="18" t="s">
        <v>35</v>
      </c>
      <c r="D14" s="40" t="str">
        <f>[1]СУПЫ!$E$176</f>
        <v>Суп из овощей</v>
      </c>
      <c r="E14" s="39">
        <f>[1]СУПЫ!$E$179</f>
        <v>200</v>
      </c>
      <c r="F14" s="31"/>
      <c r="G14" s="47">
        <f>[1]СУПЫ!$G$197</f>
        <v>87.6</v>
      </c>
      <c r="H14" s="47">
        <f>[1]СУПЫ!$A$197</f>
        <v>1.7</v>
      </c>
      <c r="I14" s="47">
        <f>[1]СУПЫ!$C$197</f>
        <v>4.9000000000000004</v>
      </c>
      <c r="J14" s="47">
        <f>[1]СУПЫ!$E$197</f>
        <v>9</v>
      </c>
    </row>
    <row r="15" spans="1:10">
      <c r="A15" s="3"/>
      <c r="B15" s="1" t="s">
        <v>14</v>
      </c>
      <c r="C15" s="19" t="s">
        <v>36</v>
      </c>
      <c r="D15" s="45" t="str">
        <f>'[1]МЯСО, РЫБА'!$E$52</f>
        <v>Котлеты рыбные любительские</v>
      </c>
      <c r="E15" s="46">
        <f>'[1]МЯСО, РЫБА'!$E$55</f>
        <v>90</v>
      </c>
      <c r="F15" s="31"/>
      <c r="G15" s="47">
        <f>'[1]МЯСО, РЫБА'!$G$71</f>
        <v>151.30000000000001</v>
      </c>
      <c r="H15" s="47">
        <f>'[1]МЯСО, РЫБА'!$A$71</f>
        <v>10.9</v>
      </c>
      <c r="I15" s="47">
        <f>'[1]МЯСО, РЫБА'!$C$71</f>
        <v>8.8000000000000007</v>
      </c>
      <c r="J15" s="47">
        <f>'[1]МЯСО, РЫБА'!$E$71</f>
        <v>7</v>
      </c>
    </row>
    <row r="16" spans="1:10">
      <c r="A16" s="3"/>
      <c r="B16" s="1" t="s">
        <v>25</v>
      </c>
      <c r="C16" s="18" t="s">
        <v>37</v>
      </c>
      <c r="D16" s="40" t="str">
        <f>[1]ГАРНИРЫ!$E$11</f>
        <v>Рис отварной</v>
      </c>
      <c r="E16" s="39">
        <f>[1]ГАРНИРЫ!$E$14</f>
        <v>150</v>
      </c>
      <c r="F16" s="31"/>
      <c r="G16" s="41">
        <f>[1]ГАРНИРЫ!$G$32</f>
        <v>193.5</v>
      </c>
      <c r="H16" s="41">
        <f>[1]ГАРНИРЫ!$A$32</f>
        <v>3.6</v>
      </c>
      <c r="I16" s="41">
        <f>[1]ГАРНИРЫ!$C$32</f>
        <v>5.09</v>
      </c>
      <c r="J16" s="41">
        <f>[1]ГАРНИРЫ!$E$32</f>
        <v>33.299999999999997</v>
      </c>
    </row>
    <row r="17" spans="1:13">
      <c r="A17" s="3"/>
      <c r="B17" s="1" t="s">
        <v>18</v>
      </c>
      <c r="C17" s="18" t="s">
        <v>38</v>
      </c>
      <c r="D17" s="20" t="s">
        <v>39</v>
      </c>
      <c r="E17" s="39">
        <v>200</v>
      </c>
      <c r="F17" s="31"/>
      <c r="G17" s="42">
        <v>94.933333333333337</v>
      </c>
      <c r="H17" s="42">
        <v>0.67999999999999994</v>
      </c>
      <c r="I17" s="42">
        <v>0</v>
      </c>
      <c r="J17" s="42">
        <v>23.066666666666666</v>
      </c>
    </row>
    <row r="18" spans="1:13">
      <c r="A18" s="3"/>
      <c r="B18" s="1" t="s">
        <v>16</v>
      </c>
      <c r="C18" s="18" t="s">
        <v>23</v>
      </c>
      <c r="D18" s="20" t="str">
        <f>'[1]ГАСТРОНОМИЯ, ВЫПЕЧКА'!$AA$52</f>
        <v>Хлеб пшеничный</v>
      </c>
      <c r="E18" s="39">
        <f>'[1]ГАСТРОНОМИЯ, ВЫПЕЧКА'!$AA$54</f>
        <v>45</v>
      </c>
      <c r="F18" s="31"/>
      <c r="G18" s="41">
        <f>'[1]ГАСТРОНОМИЯ, ВЫПЕЧКА'!$AC$72</f>
        <v>93.857142857142861</v>
      </c>
      <c r="H18" s="41">
        <f>'[1]ГАСТРОНОМИЯ, ВЫПЕЧКА'!$W$72</f>
        <v>0.38571428571428573</v>
      </c>
      <c r="I18" s="41">
        <f>'[1]ГАСТРОНОМИЯ, ВЫПЕЧКА'!$Y$72</f>
        <v>5.1428571428571428E-2</v>
      </c>
      <c r="J18" s="41">
        <f>'[1]ГАСТРОНОМИЯ, ВЫПЕЧКА'!$AA$72</f>
        <v>21.857142857142858</v>
      </c>
      <c r="M18" t="s">
        <v>42</v>
      </c>
    </row>
    <row r="19" spans="1:13">
      <c r="A19" s="3"/>
      <c r="B19" s="1"/>
      <c r="C19" s="18" t="s">
        <v>24</v>
      </c>
      <c r="D19" s="20" t="str">
        <f>'[1]ГАСТРОНОМИЯ, ВЫПЕЧКА'!$AA$11</f>
        <v>Хлеб ржано-пшеничный</v>
      </c>
      <c r="E19" s="39">
        <f>'[1]ГАСТРОНОМИЯ, ВЫПЕЧКА'!$AA$13</f>
        <v>30</v>
      </c>
      <c r="F19" s="31"/>
      <c r="G19" s="41">
        <f>'[1]ГАСТРОНОМИЯ, ВЫПЕЧКА'!$AC$31</f>
        <v>52.5</v>
      </c>
      <c r="H19" s="41">
        <f>'[1]ГАСТРОНОМИЯ, ВЫПЕЧКА'!$W$31</f>
        <v>1.5</v>
      </c>
      <c r="I19" s="41">
        <f>'[1]ГАСТРОНОМИЯ, ВЫПЕЧКА'!$Y$31</f>
        <v>1.05</v>
      </c>
      <c r="J19" s="41">
        <f>'[1]ГАСТРОНОМИЯ, ВЫПЕЧКА'!$AA$31</f>
        <v>10.050000000000001</v>
      </c>
    </row>
    <row r="20" spans="1:13">
      <c r="A20" s="3"/>
      <c r="B20" s="17"/>
      <c r="C20" s="18" t="s">
        <v>40</v>
      </c>
      <c r="D20" s="20" t="s">
        <v>41</v>
      </c>
      <c r="E20" s="39">
        <v>60</v>
      </c>
      <c r="F20" s="32"/>
      <c r="G20" s="41">
        <f>'[1]ГАСТРОНОМИЯ, ВЫПЕЧКА'!$G$372</f>
        <v>117</v>
      </c>
      <c r="H20" s="41">
        <f>'[1]ГАСТРОНОМИЯ, ВЫПЕЧКА'!$A$372</f>
        <v>0.5</v>
      </c>
      <c r="I20" s="41">
        <f>'[1]ГАСТРОНОМИЯ, ВЫПЕЧКА'!$C$372</f>
        <v>1.2</v>
      </c>
      <c r="J20" s="41">
        <f>'[1]ГАСТРОНОМИЯ, ВЫПЕЧКА'!$E$372</f>
        <v>13.6</v>
      </c>
    </row>
    <row r="21" spans="1:13" ht="15.75" thickBot="1">
      <c r="A21" s="4"/>
      <c r="B21" s="5"/>
      <c r="C21" s="5"/>
      <c r="D21" s="29" t="s">
        <v>26</v>
      </c>
      <c r="E21" s="22">
        <f>SUM(E13:E20)</f>
        <v>835</v>
      </c>
      <c r="F21" s="23">
        <v>75.52</v>
      </c>
      <c r="G21" s="23">
        <f>SUM(G13:G20)</f>
        <v>846.99047619047622</v>
      </c>
      <c r="H21" s="23">
        <f>SUM(H13:H20)</f>
        <v>19.765714285714289</v>
      </c>
      <c r="I21" s="23">
        <f>SUM(I13:I20)</f>
        <v>26.491428571428571</v>
      </c>
      <c r="J21" s="24">
        <f>SUM(J13:J20)</f>
        <v>119.27380952380952</v>
      </c>
    </row>
    <row r="22" spans="1:13">
      <c r="E22" s="33">
        <f>E21+E12</f>
        <v>1385</v>
      </c>
      <c r="F22" s="34"/>
      <c r="G22" s="35">
        <f>G21+G12</f>
        <v>1420.6682539682538</v>
      </c>
      <c r="H22" s="35">
        <f>H21+H12</f>
        <v>33.765714285714289</v>
      </c>
      <c r="I22" s="35">
        <f>I21+I12</f>
        <v>37.591428571428573</v>
      </c>
      <c r="J22" s="35">
        <f>J21+J12</f>
        <v>196.67380952380952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2022-12-26T06:14:56Z</dcterms:modified>
</cp:coreProperties>
</file>