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D18"/>
  <c r="J17"/>
  <c r="I17"/>
  <c r="H17"/>
  <c r="G17"/>
  <c r="E17"/>
  <c r="D17"/>
  <c r="J16"/>
  <c r="I16"/>
  <c r="H16"/>
  <c r="G16"/>
  <c r="E16"/>
  <c r="D16"/>
  <c r="G15"/>
  <c r="G14"/>
  <c r="G13"/>
  <c r="J15"/>
  <c r="I15"/>
  <c r="H15"/>
  <c r="J14"/>
  <c r="I14"/>
  <c r="H14"/>
  <c r="J13"/>
  <c r="I13"/>
  <c r="H13"/>
  <c r="E15"/>
  <c r="D15"/>
  <c r="E14"/>
  <c r="D14"/>
  <c r="E13"/>
  <c r="D13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E5"/>
  <c r="D5"/>
  <c r="H12" l="1"/>
  <c r="J12"/>
  <c r="I12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<sst xmlns="http://schemas.openxmlformats.org/spreadsheetml/2006/main" count="45" uniqueCount="40">
  <si>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</si>
  <si>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</si>
  <si>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</si>
  <si>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</si>
  <si>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</si>
  <si>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</si>
  <si>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</si>
  <si>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</si>
  <si>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</si>
  <si>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</si>
  <si>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</si>
  <si>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</si>
  <si>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</si>
  <si>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</si>
  <si>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</si>
  <si>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</si>
  <si>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</si>
  <si>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</si>
  <si>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</si>
  <si>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</si>
  <si>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</si>
  <si>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</si>
  <si>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</si>
  <si>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</si>
  <si>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</si>
  <si>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</si>
  <si>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МБОУ ООШ № 19 пос.Крутого</t>
  </si>
  <si>
    <t xml:space="preserve"> </t>
  </si>
  <si>
    <t>гарнир</t>
  </si>
  <si>
    <t>3.6-60</t>
  </si>
  <si>
    <t>Икра морковная</t>
  </si>
  <si>
    <t>13.3-150</t>
  </si>
  <si>
    <t>12.6-240</t>
  </si>
  <si>
    <t>горячее</t>
  </si>
  <si>
    <t>12.7-130</t>
  </si>
  <si>
    <t>5.4-200</t>
  </si>
  <si>
    <t>3.4-60</t>
  </si>
  <si>
    <t>10.2-200</t>
  </si>
  <si>
    <t>5.6-200</t>
  </si>
  <si>
    <t>Кондитерское изделие (халва) в промышленной упаковке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</si>
</sst>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5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246.4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32">
          <cell r="P132" t="str">
            <v>Кофейный напиток с молоком</v>
          </cell>
        </row>
        <row r="135">
          <cell r="P135">
            <v>200</v>
          </cell>
        </row>
        <row r="153">
          <cell r="L153">
            <v>2.7866666666666666</v>
          </cell>
          <cell r="N153">
            <v>3.9999999999999994E-2</v>
          </cell>
          <cell r="P153">
            <v>19.8</v>
          </cell>
          <cell r="R153">
            <v>90.56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E11" t="str">
            <v>Фрукты свежие (яблоки)</v>
          </cell>
        </row>
        <row r="222">
          <cell r="E222">
            <v>60</v>
          </cell>
        </row>
        <row r="261">
          <cell r="E261" t="str">
            <v>Салат из соленых огурцов с луком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1.95</v>
          </cell>
          <cell r="Y31">
            <v>0.3</v>
          </cell>
          <cell r="AA31">
            <v>11.85</v>
          </cell>
          <cell r="AC31">
            <v>58.65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3.342857142857143</v>
          </cell>
          <cell r="Y72">
            <v>0.38571428571428573</v>
          </cell>
          <cell r="AA72">
            <v>22.114285714285714</v>
          </cell>
          <cell r="AC72">
            <v>105.42857142857143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P26" sqref="P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16</v>
      </c>
      <c r="F1" s="11"/>
      <c r="I1" t="s">
        <v>1</v>
      </c>
      <c r="J1" s="10">
        <v>44999</v>
      </c>
    </row>
    <row r="2" spans="1:10" ht="7.5" customHeight="1" thickBot="1"/>
    <row r="3" spans="1:10" ht="15.75" thickBot="1">
      <c r="A3" s="7" t="s">
        <v>2</v>
      </c>
      <c r="B3" s="34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" t="s">
        <v>12</v>
      </c>
      <c r="C4" s="31" t="s">
        <v>29</v>
      </c>
      <c r="D4" s="17" t="s">
        <v>30</v>
      </c>
      <c r="E4" s="32">
        <v>60</v>
      </c>
      <c r="F4" s="22"/>
      <c r="G4" s="33">
        <f>'[1]ФРУКТЫ, ОВОЩИ'!$G$366</f>
        <v>62</v>
      </c>
      <c r="H4" s="33">
        <f>'[1]ФРУКТЫ, ОВОЩИ'!$A$366</f>
        <v>1.1000000000000001</v>
      </c>
      <c r="I4" s="33">
        <f>'[1]ФРУКТЫ, ОВОЩИ'!$C$366</f>
        <v>3</v>
      </c>
      <c r="J4" s="33">
        <f>'[1]ФРУКТЫ, ОВОЩИ'!$E$366</f>
        <v>4.2</v>
      </c>
    </row>
    <row r="5" spans="1:10">
      <c r="A5" s="2" t="s">
        <v>10</v>
      </c>
      <c r="B5" s="1" t="s">
        <v>33</v>
      </c>
      <c r="C5" s="35" t="s">
        <v>34</v>
      </c>
      <c r="D5" s="17" t="str">
        <f>'[1]МЯСО, РЫБА'!$E$260</f>
        <v>Печень говяжья по-строгановски</v>
      </c>
      <c r="E5" s="36" t="str">
        <f>'[1]МЯСО, РЫБА'!$E$263</f>
        <v>90/40</v>
      </c>
      <c r="F5" s="23"/>
      <c r="G5" s="33">
        <f>'[1]МЯСО, РЫБА'!$G$279</f>
        <v>246.4</v>
      </c>
      <c r="H5" s="33">
        <f>'[1]МЯСО, РЫБА'!$A$279</f>
        <v>18.100000000000001</v>
      </c>
      <c r="I5" s="33">
        <f>'[1]МЯСО, РЫБА'!$C$279</f>
        <v>16.7</v>
      </c>
      <c r="J5" s="33">
        <f>'[1]МЯСО, РЫБА'!$E$279</f>
        <v>5.82</v>
      </c>
    </row>
    <row r="6" spans="1:10">
      <c r="A6" s="3"/>
      <c r="B6" s="1" t="s">
        <v>28</v>
      </c>
      <c r="C6" s="31" t="s">
        <v>31</v>
      </c>
      <c r="D6" s="17" t="str">
        <f>[1]ГАРНИРЫ!$E$96</f>
        <v>Картофельное пюре</v>
      </c>
      <c r="E6" s="32">
        <f>[1]ГАРНИРЫ!$E$99</f>
        <v>150</v>
      </c>
      <c r="F6" s="23"/>
      <c r="G6" s="33">
        <f>[1]ГАРНИРЫ!$G$117</f>
        <v>137.19999999999999</v>
      </c>
      <c r="H6" s="33">
        <f>[1]ГАРНИРЫ!$A$117</f>
        <v>2</v>
      </c>
      <c r="I6" s="33">
        <f>[1]ГАРНИРЫ!$C$117</f>
        <v>5</v>
      </c>
      <c r="J6" s="33">
        <f>[1]ГАРНИРЫ!$E$117</f>
        <v>21</v>
      </c>
    </row>
    <row r="7" spans="1:10">
      <c r="A7" s="3"/>
      <c r="B7" s="1" t="s">
        <v>24</v>
      </c>
      <c r="C7" s="31" t="s">
        <v>35</v>
      </c>
      <c r="D7" s="17" t="str">
        <f>[1]НАПИТКИ!$P$132</f>
        <v>Кофейный напиток с молоком</v>
      </c>
      <c r="E7" s="32">
        <f>[1]НАПИТКИ!$P$135</f>
        <v>200</v>
      </c>
      <c r="F7" s="23"/>
      <c r="G7" s="33">
        <f>[1]НАПИТКИ!$R$153</f>
        <v>90.56</v>
      </c>
      <c r="H7" s="33">
        <f>[1]НАПИТКИ!$L$153</f>
        <v>2.7866666666666666</v>
      </c>
      <c r="I7" s="33">
        <f>[1]НАПИТКИ!$N$153</f>
        <v>3.9999999999999994E-2</v>
      </c>
      <c r="J7" s="33">
        <f>[1]НАПИТКИ!$P$153</f>
        <v>19.8</v>
      </c>
    </row>
    <row r="8" spans="1:10">
      <c r="A8" s="3"/>
      <c r="B8" s="1" t="s">
        <v>17</v>
      </c>
      <c r="C8" s="31" t="s">
        <v>20</v>
      </c>
      <c r="D8" s="17" t="str">
        <f>'[1]ГАСТРОНОМИЯ, ВЫПЕЧКА'!$E$52</f>
        <v>Хлеб пшеничный</v>
      </c>
      <c r="E8" s="32">
        <f>'[1]ГАСТРОНОМИЯ, ВЫПЕЧКА'!$E$54</f>
        <v>35</v>
      </c>
      <c r="F8" s="15"/>
      <c r="G8" s="33">
        <f>'[1]ГАСТРОНОМИЯ, ВЫПЕЧКА'!$G$72</f>
        <v>82</v>
      </c>
      <c r="H8" s="33">
        <f>'[1]ГАСТРОНОМИЯ, ВЫПЕЧКА'!$A$72</f>
        <v>2.6</v>
      </c>
      <c r="I8" s="33">
        <f>'[1]ГАСТРОНОМИЯ, ВЫПЕЧКА'!$C$72</f>
        <v>0.3</v>
      </c>
      <c r="J8" s="33">
        <f>'[1]ГАСТРОНОМИЯ, ВЫПЕЧКА'!$E$72</f>
        <v>17.2</v>
      </c>
    </row>
    <row r="9" spans="1:10">
      <c r="A9" s="3"/>
      <c r="B9" s="13" t="s">
        <v>15</v>
      </c>
      <c r="C9" s="31" t="s">
        <v>21</v>
      </c>
      <c r="D9" s="17" t="str">
        <f>'[1]ГАСТРОНОМИЯ, ВЫПЕЧКА'!$E$11</f>
        <v>Хлеб ржано-пшеничный</v>
      </c>
      <c r="E9" s="32">
        <f>'[1]ГАСТРОНОМИЯ, ВЫПЕЧКА'!$E$13</f>
        <v>20</v>
      </c>
      <c r="F9" s="23"/>
      <c r="G9" s="33">
        <f>'[1]ГАСТРОНОМИЯ, ВЫПЕЧКА'!$G$31</f>
        <v>39.1</v>
      </c>
      <c r="H9" s="33">
        <f>'[1]ГАСТРОНОМИЯ, ВЫПЕЧКА'!$A$31</f>
        <v>1.3</v>
      </c>
      <c r="I9" s="33">
        <f>'[1]ГАСТРОНОМИЯ, ВЫПЕЧКА'!$C$31</f>
        <v>0.2</v>
      </c>
      <c r="J9" s="33">
        <f>'[1]ГАСТРОНОМИЯ, ВЫПЕЧКА'!$E$31</f>
        <v>7.9</v>
      </c>
    </row>
    <row r="10" spans="1:10">
      <c r="A10" s="3"/>
      <c r="B10" s="13"/>
      <c r="C10" s="31"/>
      <c r="D10" s="17"/>
      <c r="E10" s="32"/>
      <c r="F10" s="23"/>
      <c r="G10" s="33"/>
      <c r="H10" s="33"/>
      <c r="I10" s="33"/>
      <c r="J10" s="33"/>
    </row>
    <row r="11" spans="1:10" ht="15.75" thickBot="1">
      <c r="A11" s="4"/>
      <c r="B11" s="1"/>
      <c r="C11" s="31"/>
      <c r="D11" s="17"/>
      <c r="E11" s="32"/>
      <c r="F11" s="23"/>
      <c r="G11" s="33"/>
      <c r="H11" s="33"/>
      <c r="I11" s="33"/>
      <c r="J11" s="33"/>
    </row>
    <row r="12" spans="1:10" ht="15.75" thickBot="1">
      <c r="A12" s="4"/>
      <c r="B12" s="5"/>
      <c r="C12" s="14"/>
      <c r="D12" s="24" t="s">
        <v>25</v>
      </c>
      <c r="E12" s="19">
        <v>550</v>
      </c>
      <c r="F12" s="18">
        <v>78.91</v>
      </c>
      <c r="G12" s="20">
        <f>SUM(G4:G11)</f>
        <v>657.26</v>
      </c>
      <c r="H12" s="20">
        <f>SUM(H4:H11)</f>
        <v>27.88666666666667</v>
      </c>
      <c r="I12" s="20">
        <f>SUM(I4:I11)</f>
        <v>25.24</v>
      </c>
      <c r="J12" s="21">
        <f>SUM(J4:J11)</f>
        <v>75.92</v>
      </c>
    </row>
    <row r="13" spans="1:10">
      <c r="A13" s="3" t="s">
        <v>11</v>
      </c>
      <c r="B13" s="6" t="s">
        <v>12</v>
      </c>
      <c r="C13" s="31" t="s">
        <v>36</v>
      </c>
      <c r="D13" s="40" t="str">
        <f>'[1]ФРУКТЫ, ОВОЩИ'!$E$261</f>
        <v>Салат из соленых огурцов с луком</v>
      </c>
      <c r="E13" s="32">
        <f>'[1]ФРУКТЫ, ОВОЩИ'!$E$222</f>
        <v>60</v>
      </c>
      <c r="F13" s="25"/>
      <c r="G13" s="33">
        <f>'[1]ФРУКТЫ, ОВОЩИ'!$G$282</f>
        <v>33.200000000000003</v>
      </c>
      <c r="H13" s="33">
        <f>'[1]ФРУКТЫ, ОВОЩИ'!$A$282</f>
        <v>0.5</v>
      </c>
      <c r="I13" s="33">
        <f>'[1]ФРУКТЫ, ОВОЩИ'!$C$282</f>
        <v>2.7</v>
      </c>
      <c r="J13" s="33">
        <f>'[1]ФРУКТЫ, ОВОЩИ'!$E$282</f>
        <v>1.5</v>
      </c>
    </row>
    <row r="14" spans="1:10">
      <c r="A14" s="3"/>
      <c r="B14" s="1" t="s">
        <v>13</v>
      </c>
      <c r="C14" s="31" t="s">
        <v>37</v>
      </c>
      <c r="D14" s="17" t="str">
        <f>[1]СУПЫ!$E$50</f>
        <v>Борщ с капустой и картофелем</v>
      </c>
      <c r="E14" s="32">
        <f>[1]СУПЫ!$E$53</f>
        <v>200</v>
      </c>
      <c r="F14" s="26"/>
      <c r="G14" s="41">
        <f>[1]СУПЫ!$G$71</f>
        <v>59</v>
      </c>
      <c r="H14" s="41">
        <f>[1]СУПЫ!$A$71</f>
        <v>1.4</v>
      </c>
      <c r="I14" s="41">
        <f>[1]СУПЫ!$C$71</f>
        <v>3.1</v>
      </c>
      <c r="J14" s="41">
        <f>[1]СУПЫ!$E$71</f>
        <v>6.2</v>
      </c>
    </row>
    <row r="15" spans="1:10">
      <c r="A15" s="3"/>
      <c r="B15" s="1" t="s">
        <v>14</v>
      </c>
      <c r="C15" s="35" t="s">
        <v>32</v>
      </c>
      <c r="D15" s="17" t="str">
        <f>'[1]МЯСО, РЫБА'!$E$220</f>
        <v>Рагу из птицы</v>
      </c>
      <c r="E15" s="36">
        <f>'[1]МЯСО, РЫБА'!$E$223</f>
        <v>240</v>
      </c>
      <c r="F15" s="26"/>
      <c r="G15" s="33">
        <f>'[1]МЯСО, РЫБА'!$G$238</f>
        <v>297.60000000000002</v>
      </c>
      <c r="H15" s="33">
        <f>'[1]МЯСО, РЫБА'!$A$238</f>
        <v>18</v>
      </c>
      <c r="I15" s="33">
        <f>'[1]МЯСО, РЫБА'!$C$238</f>
        <v>15.9</v>
      </c>
      <c r="J15" s="33">
        <f>'[1]МЯСО, РЫБА'!$E$238</f>
        <v>20.6</v>
      </c>
    </row>
    <row r="16" spans="1:10">
      <c r="A16" s="3"/>
      <c r="B16" s="1" t="s">
        <v>24</v>
      </c>
      <c r="C16" s="31" t="s">
        <v>38</v>
      </c>
      <c r="D16" s="17" t="str">
        <f>[1]НАПИТКИ!$P$220</f>
        <v>Сок фруктовый</v>
      </c>
      <c r="E16" s="32">
        <f>[1]НАПИТКИ!$P$223</f>
        <v>200</v>
      </c>
      <c r="F16" s="26"/>
      <c r="G16" s="33">
        <f>[1]НАПИТКИ!$R$241</f>
        <v>24.888888888888889</v>
      </c>
      <c r="H16" s="33">
        <f>[1]НАПИТКИ!$L$241</f>
        <v>2</v>
      </c>
      <c r="I16" s="33">
        <f>[1]НАПИТКИ!$N$241</f>
        <v>0.16666666666666666</v>
      </c>
      <c r="J16" s="33">
        <f>[1]НАПИТКИ!$P$241</f>
        <v>3.7777777777777777</v>
      </c>
    </row>
    <row r="17" spans="1:13">
      <c r="A17" s="3"/>
      <c r="B17" s="1" t="s">
        <v>17</v>
      </c>
      <c r="C17" s="31" t="s">
        <v>22</v>
      </c>
      <c r="D17" s="17" t="str">
        <f>'[1]ГАСТРОНОМИЯ, ВЫПЕЧКА'!$AA$52</f>
        <v>Хлеб пшеничный</v>
      </c>
      <c r="E17" s="32">
        <f>'[1]ГАСТРОНОМИЯ, ВЫПЕЧКА'!$AA$54</f>
        <v>45</v>
      </c>
      <c r="F17" s="26"/>
      <c r="G17" s="33">
        <f>'[1]ГАСТРОНОМИЯ, ВЫПЕЧКА'!$AC$72</f>
        <v>105.42857142857143</v>
      </c>
      <c r="H17" s="33">
        <f>'[1]ГАСТРОНОМИЯ, ВЫПЕЧКА'!$W$72</f>
        <v>3.342857142857143</v>
      </c>
      <c r="I17" s="33">
        <f>'[1]ГАСТРОНОМИЯ, ВЫПЕЧКА'!$Y$72</f>
        <v>0.38571428571428573</v>
      </c>
      <c r="J17" s="33">
        <f>'[1]ГАСТРОНОМИЯ, ВЫПЕЧКА'!$AA$72</f>
        <v>22.114285714285714</v>
      </c>
    </row>
    <row r="18" spans="1:13">
      <c r="A18" s="3"/>
      <c r="B18" s="1" t="s">
        <v>15</v>
      </c>
      <c r="C18" s="31" t="s">
        <v>23</v>
      </c>
      <c r="D18" s="17" t="str">
        <f>'[1]ГАСТРОНОМИЯ, ВЫПЕЧКА'!$AA$11</f>
        <v>Хлеб ржано-пшеничный</v>
      </c>
      <c r="E18" s="32">
        <f>'[1]ГАСТРОНОМИЯ, ВЫПЕЧКА'!$AA$13</f>
        <v>30</v>
      </c>
      <c r="F18" s="27"/>
      <c r="G18" s="33">
        <f>'[1]ГАСТРОНОМИЯ, ВЫПЕЧКА'!$AC$31</f>
        <v>58.65</v>
      </c>
      <c r="H18" s="33">
        <f>'[1]ГАСТРОНОМИЯ, ВЫПЕЧКА'!$W$31</f>
        <v>1.95</v>
      </c>
      <c r="I18" s="33">
        <f>'[1]ГАСТРОНОМИЯ, ВЫПЕЧКА'!$Y$31</f>
        <v>0.3</v>
      </c>
      <c r="J18" s="33">
        <f>'[1]ГАСТРОНОМИЯ, ВЫПЕЧКА'!$AA$31</f>
        <v>11.85</v>
      </c>
      <c r="M18" t="s">
        <v>27</v>
      </c>
    </row>
    <row r="19" spans="1:13" ht="25.5">
      <c r="A19" s="3"/>
      <c r="B19" s="1"/>
      <c r="C19" s="31"/>
      <c r="D19" s="17" t="s">
        <v>39</v>
      </c>
      <c r="E19" s="32">
        <v>18</v>
      </c>
      <c r="F19" s="27"/>
      <c r="G19" s="33">
        <v>92.8</v>
      </c>
      <c r="H19" s="33">
        <v>2.0699999999999998</v>
      </c>
      <c r="I19" s="33">
        <v>5.4</v>
      </c>
      <c r="J19" s="33">
        <v>7.4</v>
      </c>
    </row>
    <row r="20" spans="1:13">
      <c r="A20" s="3"/>
      <c r="B20" s="16"/>
      <c r="C20" s="31"/>
      <c r="D20" s="17"/>
      <c r="E20" s="32"/>
      <c r="F20" s="27"/>
      <c r="G20" s="33"/>
      <c r="H20" s="33"/>
      <c r="I20" s="33"/>
      <c r="J20" s="33"/>
    </row>
    <row r="21" spans="1:13" ht="15.75" thickBot="1">
      <c r="A21" s="4"/>
      <c r="B21" s="5"/>
      <c r="C21" s="5"/>
      <c r="D21" s="24" t="s">
        <v>25</v>
      </c>
      <c r="E21" s="19">
        <f>SUM(E13:E20)</f>
        <v>793</v>
      </c>
      <c r="F21" s="20">
        <v>78.91</v>
      </c>
      <c r="G21" s="20">
        <f>SUM(G13:G20)</f>
        <v>671.56746031746025</v>
      </c>
      <c r="H21" s="20">
        <f>SUM(H13:H20)</f>
        <v>29.26285714285714</v>
      </c>
      <c r="I21" s="20">
        <f>SUM(I13:I20)</f>
        <v>27.952380952380956</v>
      </c>
      <c r="J21" s="21">
        <f>SUM(J13:J20)</f>
        <v>73.442063492063497</v>
      </c>
    </row>
    <row r="22" spans="1:13">
      <c r="E22" s="28">
        <f>E21+E12</f>
        <v>1343</v>
      </c>
      <c r="F22" s="29"/>
      <c r="G22" s="30">
        <f>G21+G12</f>
        <v>1328.8274603174602</v>
      </c>
      <c r="H22" s="30">
        <f>H21+H12</f>
        <v>57.149523809523814</v>
      </c>
      <c r="I22" s="30">
        <f>I21+I12</f>
        <v>53.192380952380958</v>
      </c>
      <c r="J22" s="30">
        <f>J21+J12</f>
        <v>149.3620634920635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2023-03-09T07:48:15Z</dcterms:modified>
</cp:coreProperties>
</file>