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6"/>
  <c r="G15"/>
  <c r="G14"/>
  <c r="G13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D15"/>
  <c r="E14"/>
  <c r="D14"/>
  <c r="E13"/>
  <c r="J10"/>
  <c r="I10"/>
  <c r="H10"/>
  <c r="G10"/>
  <c r="E10"/>
  <c r="D10"/>
  <c r="J9"/>
  <c r="I9"/>
  <c r="H9"/>
  <c r="G9"/>
  <c r="E9"/>
  <c r="D9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<sst xmlns="http://schemas.openxmlformats.org/spreadsheetml/2006/main" count="46" uniqueCount="42">
  <si>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</si>
  <si>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</si>
  <si>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</si>
  <si>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</si>
  <si>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</si>
  <si>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</si>
  <si>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</si>
  <si>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</si>
  <si>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</si>
  <si>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</si>
  <si>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</si>
  <si>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</si>
  <si>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</si>
  <si>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</si>
  <si>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</si>
  <si>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</si>
  <si>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</si>
  <si>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</si>
  <si>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</si>
  <si>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</si>
  <si>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</si>
  <si>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</si>
  <si>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</si>
  <si>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</si>
  <si>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</si>
  <si>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</si>
  <si>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</si>
  <si>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</si>
  <si>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</si>
  <si>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3.6-60</t>
  </si>
  <si>
    <t>Йогурт м.д.ж. 2,5% в промышленной упаковке</t>
  </si>
  <si>
    <t>горячее</t>
  </si>
  <si>
    <t>8.2-1</t>
  </si>
  <si>
    <t>17.1-30</t>
  </si>
  <si>
    <t>7.1-200</t>
  </si>
  <si>
    <t>5.1-200</t>
  </si>
  <si>
    <t>Икра свекольная</t>
  </si>
  <si>
    <t>10.6-200</t>
  </si>
  <si>
    <t>12.2-90</t>
  </si>
  <si>
    <t>13.1-150</t>
  </si>
  <si>
    <t>5.5-200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</si>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</sst>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</sheetData>
      <sheetData sheetId="6" refreshError="1">
        <row r="11">
          <cell r="E11" t="str">
            <v>Фрукты свежие (яблоки)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16</v>
      </c>
      <c r="F1" s="11"/>
      <c r="I1" t="s">
        <v>1</v>
      </c>
      <c r="J1" s="10">
        <v>44998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/>
      <c r="C4" s="31" t="s">
        <v>32</v>
      </c>
      <c r="D4" s="17" t="str">
        <f>'[1]ЯЙЦО, ТВОРОГ, КАШИ'!$E$139</f>
        <v>Яйцо отварное</v>
      </c>
      <c r="E4" s="32">
        <f>'[1]ЯЙЦО, ТВОРОГ, КАШИ'!$E$142</f>
        <v>50</v>
      </c>
      <c r="F4" s="22"/>
      <c r="G4" s="33">
        <f>'[1]ЯЙЦО, ТВОРОГ, КАШИ'!$G$160</f>
        <v>78.3</v>
      </c>
      <c r="H4" s="33">
        <f>'[1]ЯЙЦО, ТВОРОГ, КАШИ'!$A$160</f>
        <v>6.3</v>
      </c>
      <c r="I4" s="33">
        <f>'[1]ЯЙЦО, ТВОРОГ, КАШИ'!$C$160</f>
        <v>5.7</v>
      </c>
      <c r="J4" s="33">
        <f>'[1]ЯЙЦО, ТВОРОГ, КАШИ'!$E$160</f>
        <v>0.4</v>
      </c>
    </row>
    <row r="5" spans="1:10">
      <c r="A5" s="2" t="s">
        <v>10</v>
      </c>
      <c r="B5" s="1"/>
      <c r="C5" s="31" t="s">
        <v>33</v>
      </c>
      <c r="D5" s="17" t="str">
        <f>'[1]ГАСТРОНОМИЯ, ВЫПЕЧКА'!$E$180</f>
        <v>Сыр порционный</v>
      </c>
      <c r="E5" s="32">
        <f>'[1]ГАСТРОНОМИЯ, ВЫПЕЧКА'!$E$183</f>
        <v>30</v>
      </c>
      <c r="F5" s="23"/>
      <c r="G5" s="33">
        <f>'[1]ГАСТРОНОМИЯ, ВЫПЕЧКА'!$G$201</f>
        <v>107.47499999999999</v>
      </c>
      <c r="H5" s="33">
        <f>'[1]ГАСТРОНОМИЯ, ВЫПЕЧКА'!$A$201</f>
        <v>6.9749999999999996</v>
      </c>
      <c r="I5" s="33">
        <f>'[1]ГАСТРОНОМИЯ, ВЫПЕЧКА'!$C$201</f>
        <v>8.85</v>
      </c>
      <c r="J5" s="33">
        <f>'[1]ГАСТРОНОМИЯ, ВЫПЕЧКА'!$E$201</f>
        <v>0</v>
      </c>
    </row>
    <row r="6" spans="1:10">
      <c r="A6" s="3"/>
      <c r="B6" s="1" t="s">
        <v>31</v>
      </c>
      <c r="C6" s="32" t="s">
        <v>34</v>
      </c>
      <c r="D6" s="17" t="str">
        <f>'[1]ЯЙЦО, ТВОРОГ, КАШИ'!$E$182</f>
        <v>Каша манная молочная жидкая</v>
      </c>
      <c r="E6" s="32">
        <f>'[1]ЯЙЦО, ТВОРОГ, КАШИ'!$E$185</f>
        <v>200</v>
      </c>
      <c r="F6" s="23"/>
      <c r="G6" s="43">
        <f>'[1]ЯЙЦО, ТВОРОГ, КАШИ'!$G$201</f>
        <v>191.7</v>
      </c>
      <c r="H6" s="43">
        <f>'[1]ЯЙЦО, ТВОРОГ, КАШИ'!$A$201</f>
        <v>6.2</v>
      </c>
      <c r="I6" s="43">
        <f>'[1]ЯЙЦО, ТВОРОГ, КАШИ'!$C$201</f>
        <v>4.5</v>
      </c>
      <c r="J6" s="43">
        <f>'[1]ЯЙЦО, ТВОРОГ, КАШИ'!$E$201</f>
        <v>31.6</v>
      </c>
    </row>
    <row r="7" spans="1:10">
      <c r="A7" s="3"/>
      <c r="B7" s="1" t="s">
        <v>24</v>
      </c>
      <c r="C7" s="31" t="s">
        <v>35</v>
      </c>
      <c r="D7" s="42" t="str">
        <f>[1]НАПИТКИ!$P$11</f>
        <v>Чай с сахаром</v>
      </c>
      <c r="E7" s="32">
        <f>[1]НАПИТКИ!$P$14</f>
        <v>200</v>
      </c>
      <c r="F7" s="23"/>
      <c r="G7" s="33">
        <f>[1]НАПИТКИ!$R$29</f>
        <v>61</v>
      </c>
      <c r="H7" s="33">
        <f>[1]НАПИТКИ!$L$29</f>
        <v>0</v>
      </c>
      <c r="I7" s="33">
        <f>[1]НАПИТКИ!$N$29</f>
        <v>0</v>
      </c>
      <c r="J7" s="33">
        <f>[1]НАПИТКИ!$P$29</f>
        <v>15.440000000000001</v>
      </c>
    </row>
    <row r="8" spans="1:10">
      <c r="A8" s="3"/>
      <c r="B8" s="1"/>
      <c r="C8" s="37"/>
      <c r="D8" s="17" t="s">
        <v>30</v>
      </c>
      <c r="E8" s="38">
        <v>200</v>
      </c>
      <c r="F8" s="15"/>
      <c r="G8" s="33">
        <v>116.2</v>
      </c>
      <c r="H8" s="33">
        <v>6.8</v>
      </c>
      <c r="I8" s="33">
        <v>5</v>
      </c>
      <c r="J8" s="33">
        <v>11</v>
      </c>
    </row>
    <row r="9" spans="1:10">
      <c r="A9" s="3"/>
      <c r="B9" s="1" t="s">
        <v>17</v>
      </c>
      <c r="C9" s="31" t="s">
        <v>20</v>
      </c>
      <c r="D9" s="17" t="str">
        <f>'[1]ГАСТРОНОМИЯ, ВЫПЕЧКА'!$E$52</f>
        <v>Хлеб пшеничный</v>
      </c>
      <c r="E9" s="32">
        <f>'[1]ГАСТРОНОМИЯ, ВЫПЕЧКА'!$E$54</f>
        <v>35</v>
      </c>
      <c r="F9" s="23"/>
      <c r="G9" s="33">
        <f>'[1]ГАСТРОНОМИЯ, ВЫПЕЧКА'!$G$72</f>
        <v>82</v>
      </c>
      <c r="H9" s="33">
        <f>'[1]ГАСТРОНОМИЯ, ВЫПЕЧКА'!$A$72</f>
        <v>2.6</v>
      </c>
      <c r="I9" s="33">
        <f>'[1]ГАСТРОНОМИЯ, ВЫПЕЧКА'!$C$72</f>
        <v>0.3</v>
      </c>
      <c r="J9" s="33">
        <f>'[1]ГАСТРОНОМИЯ, ВЫПЕЧКА'!$E$72</f>
        <v>17.2</v>
      </c>
    </row>
    <row r="10" spans="1:10">
      <c r="A10" s="3"/>
      <c r="B10" s="13" t="s">
        <v>15</v>
      </c>
      <c r="C10" s="31" t="s">
        <v>21</v>
      </c>
      <c r="D10" s="17" t="str">
        <f>'[1]ГАСТРОНОМИЯ, ВЫПЕЧКА'!$E$11</f>
        <v>Хлеб ржано-пшеничный</v>
      </c>
      <c r="E10" s="32">
        <f>'[1]ГАСТРОНОМИЯ, ВЫПЕЧКА'!$E$13</f>
        <v>20</v>
      </c>
      <c r="F10" s="23"/>
      <c r="G10" s="33">
        <f>'[1]ГАСТРОНОМИЯ, ВЫПЕЧКА'!$G$31</f>
        <v>39.1</v>
      </c>
      <c r="H10" s="33">
        <f>'[1]ГАСТРОНОМИЯ, ВЫПЕЧКА'!$A$31</f>
        <v>1.3</v>
      </c>
      <c r="I10" s="33">
        <f>'[1]ГАСТРОНОМИЯ, ВЫПЕЧКА'!$C$31</f>
        <v>0.2</v>
      </c>
      <c r="J10" s="33">
        <f>'[1]ГАСТРОНОМИЯ, ВЫПЕЧКА'!$E$31</f>
        <v>7.9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675.77499999999998</v>
      </c>
      <c r="H12" s="20">
        <f>SUM(H4:H11)</f>
        <v>30.175000000000001</v>
      </c>
      <c r="I12" s="20">
        <f>SUM(I4:I11)</f>
        <v>24.55</v>
      </c>
      <c r="J12" s="21">
        <f>SUM(J4:J11)</f>
        <v>83.54</v>
      </c>
    </row>
    <row r="13" spans="1:10">
      <c r="A13" s="3" t="s">
        <v>11</v>
      </c>
      <c r="B13" s="6" t="s">
        <v>12</v>
      </c>
      <c r="C13" s="31" t="s">
        <v>29</v>
      </c>
      <c r="D13" s="17" t="s">
        <v>36</v>
      </c>
      <c r="E13" s="32">
        <f>'[1]ФРУКТЫ, ОВОЩИ'!$E$306</f>
        <v>60</v>
      </c>
      <c r="F13" s="25"/>
      <c r="G13" s="33">
        <f>'[1]ФРУКТЫ, ОВОЩИ'!$G$366</f>
        <v>62</v>
      </c>
      <c r="H13" s="33">
        <f>'[1]ФРУКТЫ, ОВОЩИ'!$A$366</f>
        <v>1.1000000000000001</v>
      </c>
      <c r="I13" s="33">
        <f>'[1]ФРУКТЫ, ОВОЩИ'!$C$366</f>
        <v>3</v>
      </c>
      <c r="J13" s="33">
        <f>'[1]ФРУКТЫ, ОВОЩИ'!$E$366</f>
        <v>4.2</v>
      </c>
    </row>
    <row r="14" spans="1:10">
      <c r="A14" s="3"/>
      <c r="B14" s="1" t="s">
        <v>13</v>
      </c>
      <c r="C14" s="31" t="s">
        <v>37</v>
      </c>
      <c r="D14" s="17" t="str">
        <f>[1]СУПЫ!$E$219</f>
        <v>Рассольник ленинградский</v>
      </c>
      <c r="E14" s="32">
        <f>[1]СУПЫ!$E$222</f>
        <v>200</v>
      </c>
      <c r="F14" s="26"/>
      <c r="G14" s="33">
        <f>[1]СУПЫ!$G$240</f>
        <v>99.7</v>
      </c>
      <c r="H14" s="33">
        <f>[1]СУПЫ!$A$240</f>
        <v>1.9</v>
      </c>
      <c r="I14" s="33">
        <f>[1]СУПЫ!$C$240</f>
        <v>2.8</v>
      </c>
      <c r="J14" s="33">
        <f>[1]СУПЫ!$E$240</f>
        <v>12.2</v>
      </c>
    </row>
    <row r="15" spans="1:10">
      <c r="A15" s="3"/>
      <c r="B15" s="1" t="s">
        <v>14</v>
      </c>
      <c r="C15" s="35" t="s">
        <v>38</v>
      </c>
      <c r="D15" s="44" t="str">
        <f>'[1]МЯСО, РЫБА'!$E$52</f>
        <v>Котлеты рыбные любительские</v>
      </c>
      <c r="E15" s="36">
        <f>'[1]МЯСО, РЫБА'!$E$55</f>
        <v>90</v>
      </c>
      <c r="F15" s="26"/>
      <c r="G15" s="45">
        <f>'[1]МЯСО, РЫБА'!$G$71</f>
        <v>151.30000000000001</v>
      </c>
      <c r="H15" s="45">
        <f>'[1]МЯСО, РЫБА'!$A$71</f>
        <v>10.9</v>
      </c>
      <c r="I15" s="45">
        <f>'[1]МЯСО, РЫБА'!$C$71</f>
        <v>8.8000000000000007</v>
      </c>
      <c r="J15" s="45">
        <f>'[1]МЯСО, РЫБА'!$E$71</f>
        <v>7</v>
      </c>
    </row>
    <row r="16" spans="1:10">
      <c r="A16" s="3"/>
      <c r="B16" s="1" t="s">
        <v>28</v>
      </c>
      <c r="C16" s="31" t="s">
        <v>39</v>
      </c>
      <c r="D16" s="42" t="str">
        <f>[1]ГАРНИРЫ!$E$11</f>
        <v>Рис отварной</v>
      </c>
      <c r="E16" s="32">
        <f>[1]ГАРНИРЫ!$E$14</f>
        <v>150</v>
      </c>
      <c r="F16" s="26"/>
      <c r="G16" s="33">
        <f>[1]ГАРНИРЫ!$G$32</f>
        <v>193.5</v>
      </c>
      <c r="H16" s="33">
        <f>[1]ГАРНИРЫ!$A$32</f>
        <v>3.6</v>
      </c>
      <c r="I16" s="33">
        <f>[1]ГАРНИРЫ!$C$32</f>
        <v>5.09</v>
      </c>
      <c r="J16" s="33">
        <f>[1]ГАРНИРЫ!$E$32</f>
        <v>33.299999999999997</v>
      </c>
    </row>
    <row r="17" spans="1:13">
      <c r="A17" s="3"/>
      <c r="B17" s="1" t="s">
        <v>24</v>
      </c>
      <c r="C17" s="31" t="s">
        <v>40</v>
      </c>
      <c r="D17" s="17" t="s">
        <v>41</v>
      </c>
      <c r="E17" s="32">
        <v>200</v>
      </c>
      <c r="F17" s="26"/>
      <c r="G17" s="43">
        <v>94.933333333333337</v>
      </c>
      <c r="H17" s="43">
        <v>0.67999999999999994</v>
      </c>
      <c r="I17" s="43">
        <v>0</v>
      </c>
      <c r="J17" s="43">
        <v>23.066666666666666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775</v>
      </c>
      <c r="F21" s="20">
        <v>78.91</v>
      </c>
      <c r="G21" s="20">
        <f>SUM(G13:G20)</f>
        <v>765.51190476190482</v>
      </c>
      <c r="H21" s="20">
        <f>SUM(H13:H20)</f>
        <v>23.472857142857141</v>
      </c>
      <c r="I21" s="20">
        <f>SUM(I13:I20)</f>
        <v>20.375714285714288</v>
      </c>
      <c r="J21" s="21">
        <f>SUM(J13:J20)</f>
        <v>113.73095238095237</v>
      </c>
    </row>
    <row r="22" spans="1:13">
      <c r="E22" s="28">
        <f>E21+E12</f>
        <v>1325</v>
      </c>
      <c r="F22" s="29"/>
      <c r="G22" s="30">
        <f>G21+G12</f>
        <v>1441.2869047619047</v>
      </c>
      <c r="H22" s="30">
        <f>H21+H12</f>
        <v>53.647857142857141</v>
      </c>
      <c r="I22" s="30">
        <f>I21+I12</f>
        <v>44.925714285714292</v>
      </c>
      <c r="J22" s="30">
        <f>J21+J12</f>
        <v>197.27095238095239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2023-03-09T07:45:22Z</dcterms:modified>
</cp:coreProperties>
</file>