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D15"/>
  <c r="E14"/>
  <c r="D14"/>
  <c r="E13"/>
  <c r="D13"/>
  <c r="G8"/>
  <c r="G7"/>
  <c r="G6"/>
  <c r="G5"/>
  <c r="G4"/>
  <c r="J8"/>
  <c r="I8"/>
  <c r="H8"/>
  <c r="J7"/>
  <c r="I7"/>
  <c r="H7"/>
  <c r="J6"/>
  <c r="I6"/>
  <c r="H6"/>
  <c r="J5"/>
  <c r="I5"/>
  <c r="H5"/>
  <c r="J4"/>
  <c r="I4"/>
  <c r="H4"/>
  <c r="E8"/>
  <c r="D8"/>
  <c r="E7"/>
  <c r="D7"/>
  <c r="E6"/>
  <c r="D6"/>
  <c r="E5"/>
  <c r="D5"/>
  <c r="E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<sst xmlns="http://schemas.openxmlformats.org/spreadsheetml/2006/main" count="47" uniqueCount="42">
  <si>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</si>
  <si>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</si>
  <si>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</si>
  <si>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</si>
  <si>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</si>
  <si>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</si>
  <si>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</si>
  <si>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</si>
  <si>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</si>
  <si>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</si>
  <si>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</si>
  <si>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</si>
  <si>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</si>
  <si>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</si>
  <si>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</si>
  <si>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</si>
  <si>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</si>
  <si>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</si>
  <si>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</si>
  <si>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</si>
  <si>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</si>
  <si>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</si>
  <si>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</si>
  <si>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</si>
  <si>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</si>
  <si>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</si>
  <si>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МБОУ ООШ № 19 пос.Крутого</t>
  </si>
  <si>
    <t xml:space="preserve"> </t>
  </si>
  <si>
    <t>гарнир</t>
  </si>
  <si>
    <t>Кондитерское изделие (халва) в промышленной упаковке</t>
  </si>
  <si>
    <t>2.2-60</t>
  </si>
  <si>
    <t xml:space="preserve">Овощи натуральные соленые </t>
  </si>
  <si>
    <t>12.13-240</t>
  </si>
  <si>
    <t>5.2-200</t>
  </si>
  <si>
    <t>3.13-60</t>
  </si>
  <si>
    <t>10.8-200</t>
  </si>
  <si>
    <t>12.7-130</t>
  </si>
  <si>
    <t>13.8-150</t>
  </si>
  <si>
    <t>5.7-200</t>
  </si>
  <si>
    <t>16.5-60</t>
  </si>
  <si>
    <t>Слойка с начинкой фруктовой</t>
  </si>
  <si>
    <t>горячее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</si>
</sst>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6" fillId="0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пшеничная рассыпчатая</v>
          </cell>
        </row>
        <row r="314">
          <cell r="E314">
            <v>150</v>
          </cell>
        </row>
        <row r="331">
          <cell r="A331">
            <v>6.7</v>
          </cell>
          <cell r="C331">
            <v>7.7</v>
          </cell>
          <cell r="E331">
            <v>33.299999999999997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7.0000000000000007E-2</v>
          </cell>
          <cell r="N69">
            <v>0</v>
          </cell>
          <cell r="P69">
            <v>15.3</v>
          </cell>
          <cell r="R69">
            <v>61.6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0.78</v>
          </cell>
          <cell r="C616">
            <v>4.4000000000000004</v>
          </cell>
          <cell r="E616">
            <v>3.48</v>
          </cell>
          <cell r="G616">
            <v>42.12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16</v>
      </c>
      <c r="F1" s="11"/>
      <c r="I1" t="s">
        <v>1</v>
      </c>
      <c r="J1" s="10">
        <v>44992</v>
      </c>
    </row>
    <row r="2" spans="1:10" ht="7.5" customHeight="1" thickBot="1"/>
    <row r="3" spans="1:10" ht="15.75" thickBot="1">
      <c r="A3" s="7" t="s">
        <v>2</v>
      </c>
      <c r="B3" s="34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" t="s">
        <v>12</v>
      </c>
      <c r="C4" s="31" t="s">
        <v>30</v>
      </c>
      <c r="D4" s="17" t="s">
        <v>31</v>
      </c>
      <c r="E4" s="32">
        <f>'[1]ФРУКТЫ, ОВОЩИ'!$E$96</f>
        <v>60</v>
      </c>
      <c r="F4" s="22"/>
      <c r="G4" s="33">
        <f>'[1]ФРУКТЫ, ОВОЩИ'!$G$114</f>
        <v>8</v>
      </c>
      <c r="H4" s="33">
        <f>'[1]ФРУКТЫ, ОВОЩИ'!$A$114</f>
        <v>0.5</v>
      </c>
      <c r="I4" s="33">
        <f>'[1]ФРУКТЫ, ОВОЩИ'!$C$114</f>
        <v>0.1</v>
      </c>
      <c r="J4" s="33">
        <f>'[1]ФРУКТЫ, ОВОЩИ'!$E$114</f>
        <v>1.4</v>
      </c>
    </row>
    <row r="5" spans="1:10">
      <c r="A5" s="2" t="s">
        <v>10</v>
      </c>
      <c r="B5" s="1" t="s">
        <v>41</v>
      </c>
      <c r="C5" s="31" t="s">
        <v>32</v>
      </c>
      <c r="D5" s="35" t="str">
        <f>'[1]МЯСО, РЫБА'!$E$499</f>
        <v>Плов из птицы</v>
      </c>
      <c r="E5" s="32">
        <f>'[1]МЯСО, РЫБА'!$E$502</f>
        <v>240</v>
      </c>
      <c r="F5" s="23"/>
      <c r="G5" s="36">
        <f>'[1]МЯСО, РЫБА'!$G$519</f>
        <v>396</v>
      </c>
      <c r="H5" s="36">
        <f>'[1]МЯСО, РЫБА'!$A$519</f>
        <v>18.2</v>
      </c>
      <c r="I5" s="36">
        <f>'[1]МЯСО, РЫБА'!$C$519</f>
        <v>15.6</v>
      </c>
      <c r="J5" s="36">
        <f>'[1]МЯСО, РЫБА'!$E$519</f>
        <v>43.4</v>
      </c>
    </row>
    <row r="6" spans="1:10">
      <c r="A6" s="3"/>
      <c r="B6" s="1" t="s">
        <v>24</v>
      </c>
      <c r="C6" s="37" t="s">
        <v>33</v>
      </c>
      <c r="D6" s="17" t="str">
        <f>[1]НАПИТКИ!$P$51</f>
        <v>Чай с лимоном</v>
      </c>
      <c r="E6" s="32">
        <f>[1]НАПИТКИ!$P$54</f>
        <v>200</v>
      </c>
      <c r="F6" s="23"/>
      <c r="G6" s="33">
        <f>[1]НАПИТКИ!$R$69</f>
        <v>61.6</v>
      </c>
      <c r="H6" s="33">
        <f>[1]НАПИТКИ!$L$69</f>
        <v>7.0000000000000007E-2</v>
      </c>
      <c r="I6" s="33">
        <f>[1]НАПИТКИ!$N$69</f>
        <v>0</v>
      </c>
      <c r="J6" s="33">
        <f>[1]НАПИТКИ!$P$69</f>
        <v>15.3</v>
      </c>
    </row>
    <row r="7" spans="1:10">
      <c r="A7" s="3"/>
      <c r="B7" s="1" t="s">
        <v>17</v>
      </c>
      <c r="C7" s="31" t="s">
        <v>20</v>
      </c>
      <c r="D7" s="17" t="str">
        <f>'[1]ГАСТРОНОМИЯ, ВЫПЕЧКА'!$E$52</f>
        <v>Хлеб пшеничный</v>
      </c>
      <c r="E7" s="32">
        <f>'[1]ГАСТРОНОМИЯ, ВЫПЕЧКА'!$E$54</f>
        <v>35</v>
      </c>
      <c r="F7" s="23"/>
      <c r="G7" s="33">
        <f>'[1]ГАСТРОНОМИЯ, ВЫПЕЧКА'!$G$72</f>
        <v>82</v>
      </c>
      <c r="H7" s="33">
        <f>'[1]ГАСТРОНОМИЯ, ВЫПЕЧКА'!$A$72</f>
        <v>2.6</v>
      </c>
      <c r="I7" s="33">
        <f>'[1]ГАСТРОНОМИЯ, ВЫПЕЧКА'!$C$72</f>
        <v>0.3</v>
      </c>
      <c r="J7" s="33">
        <f>'[1]ГАСТРОНОМИЯ, ВЫПЕЧКА'!$E$72</f>
        <v>17.2</v>
      </c>
    </row>
    <row r="8" spans="1:10">
      <c r="A8" s="3"/>
      <c r="B8" s="13" t="s">
        <v>15</v>
      </c>
      <c r="C8" s="31" t="s">
        <v>21</v>
      </c>
      <c r="D8" s="17" t="str">
        <f>'[1]ГАСТРОНОМИЯ, ВЫПЕЧКА'!$E$11</f>
        <v>Хлеб ржано-пшеничный</v>
      </c>
      <c r="E8" s="32">
        <f>'[1]ГАСТРОНОМИЯ, ВЫПЕЧКА'!$E$13</f>
        <v>20</v>
      </c>
      <c r="F8" s="15"/>
      <c r="G8" s="33">
        <f>'[1]ГАСТРОНОМИЯ, ВЫПЕЧКА'!$G$31</f>
        <v>39.1</v>
      </c>
      <c r="H8" s="33">
        <f>'[1]ГАСТРОНОМИЯ, ВЫПЕЧКА'!$A$31</f>
        <v>1.3</v>
      </c>
      <c r="I8" s="33">
        <f>'[1]ГАСТРОНОМИЯ, ВЫПЕЧКА'!$C$31</f>
        <v>0.2</v>
      </c>
      <c r="J8" s="33">
        <f>'[1]ГАСТРОНОМИЯ, ВЫПЕЧКА'!$E$31</f>
        <v>7.9</v>
      </c>
    </row>
    <row r="9" spans="1:10" ht="25.5">
      <c r="A9" s="3"/>
      <c r="B9" s="13"/>
      <c r="C9" s="31"/>
      <c r="D9" s="17" t="s">
        <v>29</v>
      </c>
      <c r="E9" s="32">
        <v>18</v>
      </c>
      <c r="F9" s="23"/>
      <c r="G9" s="33">
        <v>92.8</v>
      </c>
      <c r="H9" s="33">
        <v>2.0699999999999998</v>
      </c>
      <c r="I9" s="33">
        <v>5.4</v>
      </c>
      <c r="J9" s="33">
        <v>7.4</v>
      </c>
    </row>
    <row r="10" spans="1:10">
      <c r="A10" s="3"/>
      <c r="B10" s="13"/>
      <c r="C10" s="31"/>
      <c r="D10" s="17"/>
      <c r="E10" s="32"/>
      <c r="F10" s="23"/>
      <c r="G10" s="33"/>
      <c r="H10" s="33"/>
      <c r="I10" s="33"/>
      <c r="J10" s="33"/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679.5</v>
      </c>
      <c r="H12" s="20">
        <f>SUM(H4:H11)</f>
        <v>24.740000000000002</v>
      </c>
      <c r="I12" s="20">
        <f>SUM(I4:I11)</f>
        <v>21.6</v>
      </c>
      <c r="J12" s="21">
        <f>SUM(J4:J11)</f>
        <v>92.600000000000009</v>
      </c>
    </row>
    <row r="13" spans="1:10">
      <c r="A13" s="3" t="s">
        <v>11</v>
      </c>
      <c r="B13" s="6" t="s">
        <v>12</v>
      </c>
      <c r="C13" s="31" t="s">
        <v>34</v>
      </c>
      <c r="D13" s="17" t="str">
        <f>'[1]ФРУКТЫ, ОВОЩИ'!$E$595</f>
        <v>Салат из свеклы отварной</v>
      </c>
      <c r="E13" s="32">
        <f>'[1]ФРУКТЫ, ОВОЩИ'!$E$96</f>
        <v>60</v>
      </c>
      <c r="F13" s="25"/>
      <c r="G13" s="33">
        <f>'[1]ФРУКТЫ, ОВОЩИ'!$G$616</f>
        <v>42.12</v>
      </c>
      <c r="H13" s="33">
        <f>'[1]ФРУКТЫ, ОВОЩИ'!$A$616</f>
        <v>0.78</v>
      </c>
      <c r="I13" s="33">
        <f>'[1]ФРУКТЫ, ОВОЩИ'!$C$616</f>
        <v>4.4000000000000004</v>
      </c>
      <c r="J13" s="33">
        <f>'[1]ФРУКТЫ, ОВОЩИ'!$E$616</f>
        <v>3.48</v>
      </c>
    </row>
    <row r="14" spans="1:10">
      <c r="A14" s="3"/>
      <c r="B14" s="1" t="s">
        <v>13</v>
      </c>
      <c r="C14" s="31" t="s">
        <v>35</v>
      </c>
      <c r="D14" s="35" t="str">
        <f>[1]СУПЫ!$E$305</f>
        <v>Суп крестьянский с крупой</v>
      </c>
      <c r="E14" s="32">
        <f>[1]СУПЫ!$E$308</f>
        <v>200</v>
      </c>
      <c r="F14" s="26"/>
      <c r="G14" s="33">
        <f>[1]СУПЫ!$G$327</f>
        <v>91.2</v>
      </c>
      <c r="H14" s="33">
        <f>[1]СУПЫ!$A$327</f>
        <v>1.8</v>
      </c>
      <c r="I14" s="33">
        <f>[1]СУПЫ!$C$327</f>
        <v>4.8</v>
      </c>
      <c r="J14" s="33">
        <f>[1]СУПЫ!$E$327</f>
        <v>10.3</v>
      </c>
    </row>
    <row r="15" spans="1:10">
      <c r="A15" s="3"/>
      <c r="B15" s="1" t="s">
        <v>14</v>
      </c>
      <c r="C15" s="37" t="s">
        <v>36</v>
      </c>
      <c r="D15" s="17" t="str">
        <f>'[1]МЯСО, РЫБА'!$E$260</f>
        <v>Печень говяжья по-строгановски</v>
      </c>
      <c r="E15" s="38" t="str">
        <f>'[1]МЯСО, РЫБА'!$E$263</f>
        <v>90/40</v>
      </c>
      <c r="F15" s="26"/>
      <c r="G15" s="33">
        <f>'[1]МЯСО, РЫБА'!$G$279</f>
        <v>246.4</v>
      </c>
      <c r="H15" s="33">
        <f>'[1]МЯСО, РЫБА'!$A$279</f>
        <v>18.100000000000001</v>
      </c>
      <c r="I15" s="33">
        <f>'[1]МЯСО, РЫБА'!$C$279</f>
        <v>16.7</v>
      </c>
      <c r="J15" s="33">
        <f>'[1]МЯСО, РЫБА'!$E$279</f>
        <v>5.82</v>
      </c>
    </row>
    <row r="16" spans="1:10">
      <c r="A16" s="3"/>
      <c r="B16" s="1" t="s">
        <v>28</v>
      </c>
      <c r="C16" s="37" t="s">
        <v>37</v>
      </c>
      <c r="D16" s="17" t="str">
        <f>[1]ГАРНИРЫ!$E$311</f>
        <v>Каша пшеничная рассыпчатая</v>
      </c>
      <c r="E16" s="38">
        <f>[1]ГАРНИРЫ!$E$314</f>
        <v>150</v>
      </c>
      <c r="F16" s="26"/>
      <c r="G16" s="33">
        <f>[1]ГАРНИРЫ!$G$331</f>
        <v>231</v>
      </c>
      <c r="H16" s="33">
        <f>[1]ГАРНИРЫ!$A$331</f>
        <v>6.7</v>
      </c>
      <c r="I16" s="33">
        <f>[1]ГАРНИРЫ!$C$331</f>
        <v>7.7</v>
      </c>
      <c r="J16" s="33">
        <f>[1]ГАРНИРЫ!$E$331</f>
        <v>33.299999999999997</v>
      </c>
    </row>
    <row r="17" spans="1:13">
      <c r="A17" s="3"/>
      <c r="B17" s="1" t="s">
        <v>24</v>
      </c>
      <c r="C17" s="31" t="s">
        <v>38</v>
      </c>
      <c r="D17" s="17" t="str">
        <f>[1]НАПИТКИ!$P$263</f>
        <v>Компот из свежих плодов (яблок)</v>
      </c>
      <c r="E17" s="32">
        <f>[1]НАПИТКИ!$P$266</f>
        <v>200</v>
      </c>
      <c r="F17" s="26"/>
      <c r="G17" s="33">
        <f>[1]НАПИТКИ!$R$286</f>
        <v>60.666666666666664</v>
      </c>
      <c r="H17" s="33">
        <f>[1]НАПИТКИ!$L$286</f>
        <v>0.48000000000000004</v>
      </c>
      <c r="I17" s="33">
        <f>[1]НАПИТКИ!$N$286</f>
        <v>0.27999999999999997</v>
      </c>
      <c r="J17" s="33">
        <f>[1]НАПИТКИ!$P$286</f>
        <v>14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27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>
      <c r="A20" s="3"/>
      <c r="B20" s="16"/>
      <c r="C20" s="31" t="s">
        <v>39</v>
      </c>
      <c r="D20" s="35" t="s">
        <v>40</v>
      </c>
      <c r="E20" s="32">
        <v>60</v>
      </c>
      <c r="F20" s="27"/>
      <c r="G20" s="33">
        <f>'[1]ГАСТРОНОМИЯ, ВЫПЕЧКА'!$G$372</f>
        <v>217</v>
      </c>
      <c r="H20" s="33">
        <f>'[1]ГАСТРОНОМИЯ, ВЫПЕЧКА'!$A$372</f>
        <v>3.5</v>
      </c>
      <c r="I20" s="33">
        <f>'[1]ГАСТРОНОМИЯ, ВЫПЕЧКА'!$C$372</f>
        <v>9.8000000000000007</v>
      </c>
      <c r="J20" s="33">
        <f>'[1]ГАСТРОНОМИЯ, ВЫПЕЧКА'!$E$372</f>
        <v>28.7</v>
      </c>
    </row>
    <row r="21" spans="1:13" ht="15.75" thickBot="1">
      <c r="A21" s="4"/>
      <c r="B21" s="5"/>
      <c r="C21" s="5"/>
      <c r="D21" s="24" t="s">
        <v>25</v>
      </c>
      <c r="E21" s="19">
        <f>SUM(E13:E20)</f>
        <v>745</v>
      </c>
      <c r="F21" s="20">
        <v>78.91</v>
      </c>
      <c r="G21" s="20">
        <f>SUM(G13:G20)</f>
        <v>1052.465238095238</v>
      </c>
      <c r="H21" s="20">
        <f>SUM(H13:H20)</f>
        <v>36.652857142857144</v>
      </c>
      <c r="I21" s="20">
        <f>SUM(I13:I20)</f>
        <v>44.36571428571429</v>
      </c>
      <c r="J21" s="21">
        <f>SUM(J13:J20)</f>
        <v>129.56428571428572</v>
      </c>
    </row>
    <row r="22" spans="1:13">
      <c r="E22" s="28">
        <f>E21+E12</f>
        <v>1295</v>
      </c>
      <c r="F22" s="29"/>
      <c r="G22" s="30">
        <f>G21+G12</f>
        <v>1731.965238095238</v>
      </c>
      <c r="H22" s="30">
        <f>H21+H12</f>
        <v>61.392857142857146</v>
      </c>
      <c r="I22" s="30">
        <f>I21+I12</f>
        <v>65.965714285714284</v>
      </c>
      <c r="J22" s="30">
        <f>J21+J12</f>
        <v>222.16428571428571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2023-03-06T07:01:08Z</dcterms:modified>
</cp:coreProperties>
</file>